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1" documentId="8_{EB2DAFB2-64B9-4423-8D60-945C7F72B8B1}" xr6:coauthVersionLast="47" xr6:coauthVersionMax="47" xr10:uidLastSave="{631C17DE-6EF1-41F6-8E92-26C60B276F13}"/>
  <bookViews>
    <workbookView xWindow="-110" yWindow="-110" windowWidth="38620" windowHeight="21100" xr2:uid="{ABA3A334-B5BC-4AA9-A4E8-CB918DAED1B2}"/>
  </bookViews>
  <sheets>
    <sheet name="ZLP 6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<sst xmlns="http://schemas.openxmlformats.org/spreadsheetml/2006/main" count="105" uniqueCount="79">
  <si>
    <t>Прайс-лист ООО «ТАУКОМ»</t>
  </si>
  <si>
    <t>https://www.taucom.ru/</t>
  </si>
  <si>
    <t>Строительные подъёмники ZLP 630</t>
  </si>
  <si>
    <t>Название</t>
  </si>
  <si>
    <t>Описание</t>
  </si>
  <si>
    <t>Артикул
(ссылка)</t>
  </si>
  <si>
    <t xml:space="preserve">Цена с НДС  </t>
  </si>
  <si>
    <t>ZLP 630 TAU-R / 6м
6 метров, консоль 1.7м</t>
  </si>
  <si>
    <t>Строительный подъемник ZLP 630
Привод канатный, марка TAU-R
Корзина 6м (3х2м), консоль 1,7м
без контргрузов</t>
  </si>
  <si>
    <t>Строительный подъемник ZLP 630
Привод канатный, марка TAU-R
Корзина 6м (3х2м), консоль 1,7м
с контргрузами</t>
  </si>
  <si>
    <t>ZLP 630 KLEVER / 6м
6 метров, консоль 1.7м</t>
  </si>
  <si>
    <t>Строительный подъемник ZLP 630
Привод канатный, марка KLEVER
С корзиной 6 метров (3х2м)
без контргрузов</t>
  </si>
  <si>
    <t>ZLP 630 KLEVER / 6м
6 метров, консоль 2.5м</t>
  </si>
  <si>
    <t>ZLP 630 KLEVER / 6м
6 метров, консоль 2.7м</t>
  </si>
  <si>
    <t>Строительный подъемник ZLP 630
Привод канатный, марка KLEVER
С корзиной 6 метров (3х2м)
полный комплект</t>
  </si>
  <si>
    <t>ZLP 630 TAU-R / 2м
2 метра, консоль 1.7м</t>
  </si>
  <si>
    <t>Строительный подъемник ZLP 630
Привод канатный, марка TAU-R
Корзина 2м (1х2м), консоль 1,7м
без контргрузов</t>
  </si>
  <si>
    <t>ZLP 630 TAU-R / 3м
3 метра, консоль 1.7м</t>
  </si>
  <si>
    <t>Строительный подъемник ZLP 630
Привод канатный, марка TAU-R
Корзина 3м, консоль 1,7м
с контргрузами</t>
  </si>
  <si>
    <t>ZLP 630 TAU-R / 4м
4 метра, консоль 1.7м</t>
  </si>
  <si>
    <t>Строительный подъемник ZLP 630
Привод канатный, марка TAU-R
Корзина 4м (2х2м), консоль 1,7м
без контргрузов</t>
  </si>
  <si>
    <t>Строительный подъемник ZLP 630
Привод канатный, марка TAU-R
Корзина 4м (2х2м), консоль 1,7м
с контргрузами</t>
  </si>
  <si>
    <t>ZLP 630 HAOKE / 6м
6 метров, консоль 1.7м</t>
  </si>
  <si>
    <t>Строительный подъемник ZLP 630
Привод канатный, марка HAOKE
С корзиной 6 метров (3х2м)
без контргрузов</t>
  </si>
  <si>
    <t>ZLP 630 TAU-R / 6м
6 метров, консоль 2.5 метра</t>
  </si>
  <si>
    <t>Строительный подъемник ZLP 630
Привод канатный, марка TAU-R
Корзина 6м, удлиненная консоль 2,5м
без контргрузов</t>
  </si>
  <si>
    <t>Строительный подъемник ZLP 630
Привод канатный, марка HAOKE
С корзиной 6 метров (3х2м)
полный комплект</t>
  </si>
  <si>
    <t>Строительный подъемник ZLP 630
Привод канатный, марка TAU-R
Корзина 6м, удлиненная консоль 2,5м
с контргрузами</t>
  </si>
  <si>
    <t>ZLP 630 KETONG / 6м
6 метров, консоль 1.7м</t>
  </si>
  <si>
    <t>Строительный подъемник ZLP 630
Привод канатный, марка KETONG
С корзиной 6 метров (3х2м)
без контргрузов</t>
  </si>
  <si>
    <t>ZLP 630 HAOKE / 6м
6 метров, консоль 2.5м</t>
  </si>
  <si>
    <t>Строительный подъемник ZLP 630
Привод канатный, марка HAOKE
Корзина: 6м, консоль: 2,5м
без контргрузов</t>
  </si>
  <si>
    <t>ZLP 630 TAU-R / 7м
7 метров, консоль 1.7м</t>
  </si>
  <si>
    <t>Строительный подъемник ZLP 630
Привод канатный, марка TAU-R
Корзина 7м, консоль 1,7м
без контргрузов</t>
  </si>
  <si>
    <t>Строительный подъемник ZLP 630
Привод канатный, марка HAOKE
Корзина: 6м, консоль: 2,5м
полный комплект</t>
  </si>
  <si>
    <t>Строительный подъемник ZLP 630
Привод канатный, марка TAU-R
Корзина 7м, консоль 1,7м
с контргрузами</t>
  </si>
  <si>
    <t>Строительный подъемник ZLP 630
Привод канатный, марка KETONG
С корзиной 6 метров (3х2м)
полный комплект</t>
  </si>
  <si>
    <t>ZLP 630 TAU-R / 8м
8 метров, консоль 1.7м</t>
  </si>
  <si>
    <t>Строительный подъемник ZLP 630
Привод канатный, марка TAU-R
Корзина 8м, консоль 1,7м
без контргрузов</t>
  </si>
  <si>
    <t>ZLP 630 HAOKE / W6м
6м, ширина 80см, консоль 1.7м</t>
  </si>
  <si>
    <t>Строительный подъемник ZLP 630
Привод канатный, марка HAOKE
Ширина 80см, длина 6м
без контргрузов</t>
  </si>
  <si>
    <t>ZLP 630 SHENXI / 6м
6 метров, консоль 1.7м</t>
  </si>
  <si>
    <t>Строительный подъемник ZLP 630
Привод канатный, марка SHENXI
Корзина: длина 6 м, ширина 80 см
без контргрузов</t>
  </si>
  <si>
    <t>Строительный подъемник ZLP 630
Привод канатный, марка HAOKE
Ширина 80см, длина 6м
полный комплект</t>
  </si>
  <si>
    <t>Строительный подъемник ZLP 630
Привод канатный, марка SHENXI
Корзина: длина 6 м, ширина 80 см
полный комплект</t>
  </si>
  <si>
    <t>Строительный подъемник ZLP 630
Привод канатный, марка TAU-R
Корзина 8м, консоль 1,7м
с контргрузами</t>
  </si>
  <si>
    <t>ZLP 630 HAOKE / 2м
2 метра, консоль 1.7м</t>
  </si>
  <si>
    <t>Строительный подъемник ZLP 630
Привод канатный, марка HAOKE
С корзиной 2 метра (1х2м)
без контргрузов</t>
  </si>
  <si>
    <t>ZLP 630 TAU-R / 10м
10 метров, консоль 1.7м</t>
  </si>
  <si>
    <t>Строительный подъемник ZLP 630
Привод канатный, марка TAU-R
Корзина 10м, консоль 1,7м
без контргрузов</t>
  </si>
  <si>
    <t>ZLP 630 SHENXI / Цинк W6м
оцинкованный, 6м / 80 см / 1.7м</t>
  </si>
  <si>
    <t>Строительный подъемник ZLP 630
SHENXI, полностью оцинкованный
Корзина: длина 6 м, ширина 80 см
без контргрузов</t>
  </si>
  <si>
    <t>Строительный подъемник ZLP 630
SHENXI, полностью оцинкованный
Корзина: длина 6 м, ширина 80 см
с контргрузами</t>
  </si>
  <si>
    <t>Строительный подъемник ZLP 630
Привод канатный, марка TAU-R
Корзина 10м, консоль 1,7м
с контргрузами</t>
  </si>
  <si>
    <t>ZLP 630 POWERSTON / 6м
6 метров, консоль 1.7м</t>
  </si>
  <si>
    <t>Строительный подъемник ZLP 630
Привод канатный, марка POWERSTON
С корзиной 6 метров (3х2м)
без контргрузов</t>
  </si>
  <si>
    <t>ZLP 630 HAOKE Snow Queen
Алюминиевый, 6 метров</t>
  </si>
  <si>
    <t>Строительный подъемник ZLP 630
Привод канатный, марка HAOKE
Алюминиевая корзина 6м
без контргрузов</t>
  </si>
  <si>
    <t>ZLP 630 TAU-R / 6м
10м, консоль 1.7м, без кабеля</t>
  </si>
  <si>
    <t>Строительный подъемник ZLP 630
Привод канатный, марка TAU-R
Корзина 6м (3х2м), консоль 1,7м
без контргрузов и кабеля</t>
  </si>
  <si>
    <t>ZLP 630 SHENXI / W6м
ширина 80см, консоль Zn 1.7м</t>
  </si>
  <si>
    <t>Строительный подъемник ZLP 630
SHENXI, оцинкованная консоль
Корзина: длина 6 м, ширина 80 см
без контргрузов</t>
  </si>
  <si>
    <t>Строительный подъемник ZLP 630
Привод канатный, марка POWERSTON
С корзиной 6 метров (3х2м)
полный комплект</t>
  </si>
  <si>
    <t>Строительный подъемник ZLP 630
SHENXI, оцинкованная консоль
Корзина: длина 6 м, ширина 80 см
с контргрузами</t>
  </si>
  <si>
    <t>ZLP 630L TAU-R / 33
угловая 3м+3м, консоль 1.7м</t>
  </si>
  <si>
    <t>Строительный подъемник ZLP 630
Привод канатный, марка TAU-R
Угловая корзина 3м+3м
Консоль 1,7м без контргрузов</t>
  </si>
  <si>
    <t>Строительный подъемник ZLP 630
Привод канатный, марка TAU-R
Угловая корзина 3м+3м
Консоль 1,7м с контргрузами</t>
  </si>
  <si>
    <t>ZLP 630 SHENXI UP / 6м
6 метров, консоль Zn 1.7м</t>
  </si>
  <si>
    <t>Строительный подъемник ZLP 630
Привод канатный, марка SHENXI
Корзина: длина 6 м, ширина 69 см
оцинкованная консоль, без контргрузов</t>
  </si>
  <si>
    <t>Строительный подъемник ZLP 630
Привод канатный, марка SHENXI
Корзина: длина 6 м, ширина 69 см
оцинкованная консоль, с контргрузами</t>
  </si>
  <si>
    <t>ZLP 630 SHENXI UP / 6м
6 метров, консоль 1.7м</t>
  </si>
  <si>
    <t>Строительный подъемник ZLP 630
Привод канатный, марка SHENXI
Корзина: длина 6 м, ширина 69 см
порошковая окраска, без контргрузов</t>
  </si>
  <si>
    <t>Строительный подъемник ZLP 630
Привод канатный, марка SHENXI
Корзина: длина 6 м, ширина 69 см
порошковая окраска, с контргрузами</t>
  </si>
  <si>
    <t>ZLP 630 SHENXI UP / Цинк 6м
оцинкованный, 6м / 1.7м</t>
  </si>
  <si>
    <t>Строительный подъемник ZLP 630
Привод канатный, марка SHENXI
Корзина: длина 6 м, ширина 69 см
полностью оцинкованный, без контргрузов</t>
  </si>
  <si>
    <t>Строительный подъемник ZLP 630
Привод канатный, марка SHENXI
Корзина: длина 6 м, ширина 69 см
полностью оцинкованный, с контргрузами</t>
  </si>
  <si>
    <t>Строительный подъемник ZLP 630
Привод канатный, марка HAOKE
Алюминиевая корзина 6м
полный комплект</t>
  </si>
  <si>
    <t>ZLP 630 KETONG / 2м
2 метра, консоль 1.7м</t>
  </si>
  <si>
    <t>Строительный подъемник ZLP 630
Привод канатный, марка KETONG
С корзиной 2 метра (1х2м)
без контргрузов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</si>
</sst>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CF366C-8247-4A21-817E-F1D4BEECE978}" name="Таблица13" displayName="Таблица13" ref="A4:D53" totalsRowShown="0" headerRowDxfId="5" dataDxfId="4">
  <autoFilter ref="A4:D53" xr:uid="{E6FA4CEA-E3F0-449F-B08B-74DE486CEE49}"/>
  <tableColumns count="4">
    <tableColumn id="1" xr3:uid="{2F4C44EB-3E9E-4C8B-B004-313F0D979DE8}" name="Название" dataDxfId="3"/>
    <tableColumn id="2" xr3:uid="{A0265518-D5F9-4BE9-BD43-7AAEC7A39C67}" name="Описание" dataDxfId="2"/>
    <tableColumn id="3" xr3:uid="{B70D2F22-83AB-4300-AB8E-1AB691DF126D}" name="Артикул_x000a_(ссылка)" dataDxfId="1"/>
    <tableColumn id="4" xr3:uid="{129B1C59-CE22-436B-9F7E-EA73A5C6D049}" name="Цена с НДС  " dataDxfId="0" dataCellStyle="Финансовый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A823-D6E3-4471-8C3E-BAEFDC681CAA}">
  <sheetPr>
    <pageSetUpPr fitToPage="1"/>
  </sheetPr>
  <dimension ref="A1:D53"/>
  <sheetViews>
    <sheetView tabSelected="1" zoomScaleNormal="100" workbookViewId="0">
      <selection activeCell="B4" sqref="B4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6" customHeight="1" x14ac:dyDescent="0.35"/>
    <row r="2" spans="1:4" ht="46.5" customHeight="1" x14ac:dyDescent="0.35">
      <c r="A2" s="4" t="e" vm="1">
        <v>#VALUE!</v>
      </c>
      <c r="B2" s="9" t="s">
        <v>0</v>
      </c>
      <c r="C2" s="9"/>
      <c r="D2" s="9"/>
    </row>
    <row r="3" spans="1:4" ht="23.5" x14ac:dyDescent="0.35">
      <c r="A3" s="5" t="s">
        <v>1</v>
      </c>
      <c r="B3" s="9" t="s">
        <v>2</v>
      </c>
      <c r="C3" s="9"/>
      <c r="D3" s="9"/>
    </row>
    <row r="4" spans="1:4" ht="29" x14ac:dyDescent="0.35">
      <c r="A4" s="1" t="s">
        <v>3</v>
      </c>
      <c r="B4" s="1" t="s">
        <v>4</v>
      </c>
      <c r="C4" s="6" t="s">
        <v>5</v>
      </c>
      <c r="D4" s="3" t="s">
        <v>6</v>
      </c>
    </row>
    <row r="5" spans="1:4" ht="58" x14ac:dyDescent="0.35">
      <c r="A5" s="7" t="s">
        <v>7</v>
      </c>
      <c r="B5" s="7" t="s">
        <v>8</v>
      </c>
      <c r="C5" s="8" t="str">
        <f>HYPERLINK("https://www.taucom.ru/catalog/zlp630-tau-r-005-010001.html","005-010001")</f>
        <v>005-010001</v>
      </c>
      <c r="D5" s="3">
        <v>215280</v>
      </c>
    </row>
    <row r="6" spans="1:4" ht="58" x14ac:dyDescent="0.35">
      <c r="A6" s="7" t="s">
        <v>7</v>
      </c>
      <c r="B6" s="7" t="s">
        <v>9</v>
      </c>
      <c r="C6" s="8" t="str">
        <f>HYPERLINK("https://www.taucom.ru/catalog/zlp630-tau-r-005-010003.html","005-010003")</f>
        <v>005-010003</v>
      </c>
      <c r="D6" s="3">
        <v>225000</v>
      </c>
    </row>
    <row r="7" spans="1:4" ht="58" x14ac:dyDescent="0.35">
      <c r="A7" s="7" t="s">
        <v>10</v>
      </c>
      <c r="B7" s="7" t="s">
        <v>11</v>
      </c>
      <c r="C7" s="2" t="str">
        <f>HYPERLINK("https://www.taucom.ru/catalog/zlp630-klever-008-010001.html","008-010001")</f>
        <v>008-010001</v>
      </c>
      <c r="D7" s="3">
        <v>195000</v>
      </c>
    </row>
    <row r="8" spans="1:4" ht="58" x14ac:dyDescent="0.35">
      <c r="A8" s="7" t="s">
        <v>12</v>
      </c>
      <c r="B8" s="7" t="s">
        <v>11</v>
      </c>
      <c r="C8" s="2" t="str">
        <f>HYPERLINK("https://www.taucom.ru/catalog/zlp630-klever-008-010009.html","008-010009")</f>
        <v>008-010009</v>
      </c>
      <c r="D8" s="3">
        <v>210000</v>
      </c>
    </row>
    <row r="9" spans="1:4" ht="58" x14ac:dyDescent="0.35">
      <c r="A9" s="7" t="s">
        <v>13</v>
      </c>
      <c r="B9" s="7" t="s">
        <v>11</v>
      </c>
      <c r="C9" s="2" t="str">
        <f>HYPERLINK("https://www.taucom.ru/catalog/zlp630-klever-008-010010.html","008-010010")</f>
        <v>008-010010</v>
      </c>
      <c r="D9" s="3">
        <v>215000</v>
      </c>
    </row>
    <row r="10" spans="1:4" ht="58" x14ac:dyDescent="0.35">
      <c r="A10" s="7" t="s">
        <v>10</v>
      </c>
      <c r="B10" s="7" t="s">
        <v>14</v>
      </c>
      <c r="C10" s="2" t="str">
        <f>HYPERLINK("https://www.taucom.ru/catalog/zlp630-klever-008-010101.html","008-010101")</f>
        <v>008-010101</v>
      </c>
      <c r="D10" s="3">
        <v>207600</v>
      </c>
    </row>
    <row r="11" spans="1:4" ht="58" x14ac:dyDescent="0.35">
      <c r="A11" s="7" t="s">
        <v>12</v>
      </c>
      <c r="B11" s="7" t="s">
        <v>14</v>
      </c>
      <c r="C11" s="2" t="str">
        <f>HYPERLINK("https://www.taucom.ru/catalog/zlp630-klever-008-010109.html","008-010109")</f>
        <v>008-010109</v>
      </c>
      <c r="D11" s="3">
        <v>224000</v>
      </c>
    </row>
    <row r="12" spans="1:4" ht="58" x14ac:dyDescent="0.35">
      <c r="A12" s="7" t="s">
        <v>13</v>
      </c>
      <c r="B12" s="7" t="s">
        <v>14</v>
      </c>
      <c r="C12" s="2" t="str">
        <f>HYPERLINK("https://www.taucom.ru/catalog/zlp630-klever-008-010110.html","008-010110")</f>
        <v>008-010110</v>
      </c>
      <c r="D12" s="3">
        <v>229000</v>
      </c>
    </row>
    <row r="13" spans="1:4" ht="58" x14ac:dyDescent="0.35">
      <c r="A13" s="7" t="s">
        <v>15</v>
      </c>
      <c r="B13" s="7" t="s">
        <v>16</v>
      </c>
      <c r="C13" s="2" t="str">
        <f>HYPERLINK("https://www.taucom.ru/catalog/zlp630-tau-r-005-010002.html","005-010002")</f>
        <v>005-010002</v>
      </c>
      <c r="D13" s="3">
        <v>186480</v>
      </c>
    </row>
    <row r="14" spans="1:4" ht="58" x14ac:dyDescent="0.35">
      <c r="A14" s="7" t="s">
        <v>17</v>
      </c>
      <c r="B14" s="7" t="s">
        <v>18</v>
      </c>
      <c r="C14" s="2" t="str">
        <f>HYPERLINK("https://www.taucom.ru/catalog/zlp630-tau-r-005-010005.html","005-010005")</f>
        <v>005-010005</v>
      </c>
      <c r="D14" s="3">
        <v>207000</v>
      </c>
    </row>
    <row r="15" spans="1:4" ht="58" x14ac:dyDescent="0.35">
      <c r="A15" s="7" t="s">
        <v>19</v>
      </c>
      <c r="B15" s="7" t="s">
        <v>20</v>
      </c>
      <c r="C15" s="2" t="str">
        <f>HYPERLINK("https://www.taucom.ru/catalog/zlp630-tau-r-005-010006.html","005-010006")</f>
        <v>005-010006</v>
      </c>
      <c r="D15" s="3">
        <v>199280</v>
      </c>
    </row>
    <row r="16" spans="1:4" ht="58" x14ac:dyDescent="0.35">
      <c r="A16" s="7" t="s">
        <v>19</v>
      </c>
      <c r="B16" s="7" t="s">
        <v>21</v>
      </c>
      <c r="C16" s="2" t="str">
        <f>HYPERLINK("https://www.taucom.ru/catalog/zlp630-tau-r-005-010007.html","005-010007")</f>
        <v>005-010007</v>
      </c>
      <c r="D16" s="3">
        <v>209000</v>
      </c>
    </row>
    <row r="17" spans="1:4" ht="58" x14ac:dyDescent="0.35">
      <c r="A17" s="7" t="s">
        <v>22</v>
      </c>
      <c r="B17" s="7" t="s">
        <v>23</v>
      </c>
      <c r="C17" s="2" t="str">
        <f>HYPERLINK("https://www.taucom.ru/catalog/zlp630-haoke-001-010001.html","001-010001")</f>
        <v>001-010001</v>
      </c>
      <c r="D17" s="3">
        <v>215280</v>
      </c>
    </row>
    <row r="18" spans="1:4" ht="58" x14ac:dyDescent="0.35">
      <c r="A18" s="7" t="s">
        <v>24</v>
      </c>
      <c r="B18" s="7" t="s">
        <v>25</v>
      </c>
      <c r="C18" s="2" t="str">
        <f>HYPERLINK("https://www.taucom.ru/catalog/zlp630-tau-r-005-010008.html","005-010008")</f>
        <v>005-010008</v>
      </c>
      <c r="D18" s="3">
        <v>228780</v>
      </c>
    </row>
    <row r="19" spans="1:4" ht="58" x14ac:dyDescent="0.35">
      <c r="A19" s="7" t="s">
        <v>22</v>
      </c>
      <c r="B19" s="7" t="s">
        <v>26</v>
      </c>
      <c r="C19" s="2" t="str">
        <f>HYPERLINK("https://www.taucom.ru/catalog/zlp630-haoke-001-010003.html","001-010003")</f>
        <v>001-010003</v>
      </c>
      <c r="D19" s="3">
        <v>225000</v>
      </c>
    </row>
    <row r="20" spans="1:4" ht="58" x14ac:dyDescent="0.35">
      <c r="A20" s="7" t="s">
        <v>24</v>
      </c>
      <c r="B20" s="7" t="s">
        <v>27</v>
      </c>
      <c r="C20" s="2" t="str">
        <f>HYPERLINK("https://www.taucom.ru/catalog/zlp630-tau-r-005-010009.html","005-010009")</f>
        <v>005-010009</v>
      </c>
      <c r="D20" s="3">
        <v>239580</v>
      </c>
    </row>
    <row r="21" spans="1:4" ht="58" x14ac:dyDescent="0.35">
      <c r="A21" s="7" t="s">
        <v>28</v>
      </c>
      <c r="B21" s="7" t="s">
        <v>29</v>
      </c>
      <c r="C21" s="2" t="str">
        <f>HYPERLINK("https://www.taucom.ru/catalog/zlp630-ketong-002-010001.html","002-010001")</f>
        <v>002-010001</v>
      </c>
      <c r="D21" s="3">
        <v>215280</v>
      </c>
    </row>
    <row r="22" spans="1:4" ht="58" x14ac:dyDescent="0.35">
      <c r="A22" s="7" t="s">
        <v>30</v>
      </c>
      <c r="B22" s="7" t="s">
        <v>31</v>
      </c>
      <c r="C22" s="2" t="str">
        <f>HYPERLINK("https://www.taucom.ru/catalog/zlp630-haoke-001-010005.html","001-010005")</f>
        <v>001-010005</v>
      </c>
      <c r="D22" s="3">
        <v>228780</v>
      </c>
    </row>
    <row r="23" spans="1:4" ht="58" x14ac:dyDescent="0.35">
      <c r="A23" s="7" t="s">
        <v>32</v>
      </c>
      <c r="B23" s="7" t="s">
        <v>33</v>
      </c>
      <c r="C23" s="2" t="str">
        <f>HYPERLINK("https://www.taucom.ru/catalog/zlp630-tau-r-005-010011.html","005-010011")</f>
        <v>005-010011</v>
      </c>
      <c r="D23" s="3">
        <v>226080</v>
      </c>
    </row>
    <row r="24" spans="1:4" ht="58" x14ac:dyDescent="0.35">
      <c r="A24" s="7" t="s">
        <v>30</v>
      </c>
      <c r="B24" s="7" t="s">
        <v>34</v>
      </c>
      <c r="C24" s="2" t="str">
        <f>HYPERLINK("https://www.taucom.ru/catalog/zlp630-haoke-001-010006.html","001-010006")</f>
        <v>001-010006</v>
      </c>
      <c r="D24" s="3">
        <v>239580</v>
      </c>
    </row>
    <row r="25" spans="1:4" ht="58" x14ac:dyDescent="0.35">
      <c r="A25" s="7" t="s">
        <v>32</v>
      </c>
      <c r="B25" s="7" t="s">
        <v>35</v>
      </c>
      <c r="C25" s="2" t="str">
        <f>HYPERLINK("https://www.taucom.ru/catalog/zlp630-tau-r-005-010012.html","005-010012")</f>
        <v>005-010012</v>
      </c>
      <c r="D25" s="3">
        <v>235800</v>
      </c>
    </row>
    <row r="26" spans="1:4" ht="58" x14ac:dyDescent="0.35">
      <c r="A26" s="7" t="s">
        <v>28</v>
      </c>
      <c r="B26" s="7" t="s">
        <v>36</v>
      </c>
      <c r="C26" s="2" t="str">
        <f>HYPERLINK("https://www.taucom.ru/catalog/zlp630-ketong-002-010003.html","002-010003")</f>
        <v>002-010003</v>
      </c>
      <c r="D26" s="3">
        <v>225000</v>
      </c>
    </row>
    <row r="27" spans="1:4" ht="58" x14ac:dyDescent="0.35">
      <c r="A27" s="7" t="s">
        <v>37</v>
      </c>
      <c r="B27" s="7" t="s">
        <v>38</v>
      </c>
      <c r="C27" s="2" t="str">
        <f>HYPERLINK("https://www.taucom.ru/catalog/zlp630-tau-r-005-010013.html","005-010013")</f>
        <v>005-010013</v>
      </c>
      <c r="D27" s="3">
        <v>229680</v>
      </c>
    </row>
    <row r="28" spans="1:4" ht="58" x14ac:dyDescent="0.35">
      <c r="A28" s="7" t="s">
        <v>39</v>
      </c>
      <c r="B28" s="7" t="s">
        <v>40</v>
      </c>
      <c r="C28" s="2" t="str">
        <f>HYPERLINK("https://www.taucom.ru/catalog/zlp630-haoke-001-010007.html","001-010007")</f>
        <v>001-010007</v>
      </c>
      <c r="D28" s="3">
        <v>235800</v>
      </c>
    </row>
    <row r="29" spans="1:4" ht="58" x14ac:dyDescent="0.35">
      <c r="A29" s="7" t="s">
        <v>41</v>
      </c>
      <c r="B29" s="7" t="s">
        <v>42</v>
      </c>
      <c r="C29" s="2" t="str">
        <f>HYPERLINK("https://www.taucom.ru/catalog/zlp630-shenxi-004-010001.html","004-010001")</f>
        <v>004-010001</v>
      </c>
      <c r="D29" s="3">
        <v>244000</v>
      </c>
    </row>
    <row r="30" spans="1:4" ht="58" x14ac:dyDescent="0.35">
      <c r="A30" s="7" t="s">
        <v>39</v>
      </c>
      <c r="B30" s="7" t="s">
        <v>43</v>
      </c>
      <c r="C30" s="2" t="str">
        <f>HYPERLINK("https://www.taucom.ru/catalog/zlp630-haoke-001-010008.html","001-010008")</f>
        <v>001-010008</v>
      </c>
      <c r="D30" s="3">
        <v>246600</v>
      </c>
    </row>
    <row r="31" spans="1:4" ht="58" x14ac:dyDescent="0.35">
      <c r="A31" s="7" t="s">
        <v>41</v>
      </c>
      <c r="B31" s="7" t="s">
        <v>44</v>
      </c>
      <c r="C31" s="2" t="str">
        <f>HYPERLINK("https://www.taucom.ru/catalog/zlp630-shenxi-004-010002.html","004-010002")</f>
        <v>004-010002</v>
      </c>
      <c r="D31" s="3">
        <v>254800</v>
      </c>
    </row>
    <row r="32" spans="1:4" ht="58" x14ac:dyDescent="0.35">
      <c r="A32" s="7" t="s">
        <v>37</v>
      </c>
      <c r="B32" s="7" t="s">
        <v>45</v>
      </c>
      <c r="C32" s="2" t="str">
        <f>HYPERLINK("https://www.taucom.ru/catalog/zlp630-tau-r-005-010014.html","005-010014")</f>
        <v>005-010014</v>
      </c>
      <c r="D32" s="3">
        <v>240480</v>
      </c>
    </row>
    <row r="33" spans="1:4" ht="58" x14ac:dyDescent="0.35">
      <c r="A33" s="7" t="s">
        <v>46</v>
      </c>
      <c r="B33" s="7" t="s">
        <v>47</v>
      </c>
      <c r="C33" s="2" t="str">
        <f>HYPERLINK("https://www.taucom.ru/catalog/zlp630-haoke-001-010201.html","001-010201")</f>
        <v>001-010201</v>
      </c>
      <c r="D33" s="3">
        <v>183280</v>
      </c>
    </row>
    <row r="34" spans="1:4" ht="58" x14ac:dyDescent="0.35">
      <c r="A34" s="7" t="s">
        <v>48</v>
      </c>
      <c r="B34" s="7" t="s">
        <v>49</v>
      </c>
      <c r="C34" s="2" t="str">
        <f>HYPERLINK("https://www.taucom.ru/catalog/zlp630-tau-r-005-010015.html","005-010015")</f>
        <v>005-010015</v>
      </c>
      <c r="D34" s="3">
        <v>243700</v>
      </c>
    </row>
    <row r="35" spans="1:4" ht="58" x14ac:dyDescent="0.35">
      <c r="A35" s="7" t="s">
        <v>50</v>
      </c>
      <c r="B35" s="7" t="s">
        <v>51</v>
      </c>
      <c r="C35" s="2" t="str">
        <f>HYPERLINK("https://www.taucom.ru/catalog/zlp630-shenxi-004-010101.html","004-010101")</f>
        <v>004-010101</v>
      </c>
      <c r="D35" s="3">
        <v>258000</v>
      </c>
    </row>
    <row r="36" spans="1:4" ht="58" x14ac:dyDescent="0.35">
      <c r="A36" s="7" t="s">
        <v>50</v>
      </c>
      <c r="B36" s="7" t="s">
        <v>52</v>
      </c>
      <c r="C36" s="2" t="str">
        <f>HYPERLINK("https://www.taucom.ru/catalog/zlp630-shenxi-004-010102.html","004-010102")</f>
        <v>004-010102</v>
      </c>
      <c r="D36" s="3">
        <v>268800</v>
      </c>
    </row>
    <row r="37" spans="1:4" ht="58" x14ac:dyDescent="0.35">
      <c r="A37" s="7" t="s">
        <v>48</v>
      </c>
      <c r="B37" s="7" t="s">
        <v>53</v>
      </c>
      <c r="C37" s="2" t="str">
        <f>HYPERLINK("https://www.taucom.ru/catalog/zlp630-tau-r-005-010016.html","005-010016")</f>
        <v>005-010016</v>
      </c>
      <c r="D37" s="3">
        <v>254500</v>
      </c>
    </row>
    <row r="38" spans="1:4" ht="58" x14ac:dyDescent="0.35">
      <c r="A38" s="7" t="s">
        <v>54</v>
      </c>
      <c r="B38" s="7" t="s">
        <v>55</v>
      </c>
      <c r="C38" s="2" t="str">
        <f>HYPERLINK("https://www.taucom.ru/catalog/zlp630-powerston-003-010001.html","003-010001")</f>
        <v>003-010001</v>
      </c>
      <c r="D38" s="3">
        <v>215280</v>
      </c>
    </row>
    <row r="39" spans="1:4" ht="58" x14ac:dyDescent="0.35">
      <c r="A39" s="7" t="s">
        <v>56</v>
      </c>
      <c r="B39" s="7" t="s">
        <v>57</v>
      </c>
      <c r="C39" s="2" t="str">
        <f>HYPERLINK("https://www.taucom.ru/catalog/zlp630-haoke-001-100060.html","001-100060")</f>
        <v>001-100060</v>
      </c>
      <c r="D39" s="3">
        <v>285280</v>
      </c>
    </row>
    <row r="40" spans="1:4" ht="58" x14ac:dyDescent="0.35">
      <c r="A40" s="7" t="s">
        <v>58</v>
      </c>
      <c r="B40" s="7" t="s">
        <v>59</v>
      </c>
      <c r="C40" s="2" t="str">
        <f>HYPERLINK("https://www.taucom.ru/catalog/zlp630-tau-r-005-010101.html","005-010101")</f>
        <v>005-010101</v>
      </c>
      <c r="D40" s="3">
        <v>206000</v>
      </c>
    </row>
    <row r="41" spans="1:4" ht="58" x14ac:dyDescent="0.35">
      <c r="A41" s="7" t="s">
        <v>60</v>
      </c>
      <c r="B41" s="7" t="s">
        <v>61</v>
      </c>
      <c r="C41" s="2" t="str">
        <f>HYPERLINK("https://www.taucom.ru/catalog/zlp630-shenxi-004-010111.html","004-010111")</f>
        <v>004-010111</v>
      </c>
      <c r="D41" s="3">
        <v>250000</v>
      </c>
    </row>
    <row r="42" spans="1:4" ht="58" x14ac:dyDescent="0.35">
      <c r="A42" s="7" t="s">
        <v>54</v>
      </c>
      <c r="B42" s="7" t="s">
        <v>62</v>
      </c>
      <c r="C42" s="2" t="str">
        <f>HYPERLINK("https://www.taucom.ru/catalog/zlp630-powerston-003-010002.html","003-010002")</f>
        <v>003-010002</v>
      </c>
      <c r="D42" s="3">
        <v>225000</v>
      </c>
    </row>
    <row r="43" spans="1:4" ht="58" x14ac:dyDescent="0.35">
      <c r="A43" s="7" t="s">
        <v>60</v>
      </c>
      <c r="B43" s="7" t="s">
        <v>63</v>
      </c>
      <c r="C43" s="2" t="str">
        <f>HYPERLINK("https://www.taucom.ru/catalog/zlp630-shenxi-004-010112.html","004-010112")</f>
        <v>004-010112</v>
      </c>
      <c r="D43" s="3">
        <v>260800</v>
      </c>
    </row>
    <row r="44" spans="1:4" ht="58" x14ac:dyDescent="0.35">
      <c r="A44" s="7" t="s">
        <v>64</v>
      </c>
      <c r="B44" s="7" t="s">
        <v>65</v>
      </c>
      <c r="C44" s="2" t="str">
        <f>HYPERLINK("https://www.taucom.ru/catalog/zlp630l-tau-r-005-040041.html","005-040041")</f>
        <v>005-040041</v>
      </c>
      <c r="D44" s="3">
        <v>245000</v>
      </c>
    </row>
    <row r="45" spans="1:4" ht="58" x14ac:dyDescent="0.35">
      <c r="A45" s="7" t="s">
        <v>64</v>
      </c>
      <c r="B45" s="7" t="s">
        <v>66</v>
      </c>
      <c r="C45" s="2" t="str">
        <f>HYPERLINK("https://www.taucom.ru/catalog/zlp630l-tau-r-005-040141.html","005-040141")</f>
        <v>005-040141</v>
      </c>
      <c r="D45" s="3">
        <v>257800</v>
      </c>
    </row>
    <row r="46" spans="1:4" ht="58" x14ac:dyDescent="0.35">
      <c r="A46" s="7" t="s">
        <v>67</v>
      </c>
      <c r="B46" s="7" t="s">
        <v>68</v>
      </c>
      <c r="C46" s="2" t="str">
        <f>HYPERLINK("https://www.taucom.ru/catalog/zlp630-shenxi-004-010201.html","004-010201")</f>
        <v>004-010201</v>
      </c>
      <c r="D46" s="3">
        <v>219000</v>
      </c>
    </row>
    <row r="47" spans="1:4" ht="58" x14ac:dyDescent="0.35">
      <c r="A47" s="7" t="s">
        <v>67</v>
      </c>
      <c r="B47" s="7" t="s">
        <v>69</v>
      </c>
      <c r="C47" s="2" t="str">
        <f>HYPERLINK("https://www.taucom.ru/catalog/zlp630-shenxi-004-010202.html","004-010202")</f>
        <v>004-010202</v>
      </c>
      <c r="D47" s="3">
        <v>229800</v>
      </c>
    </row>
    <row r="48" spans="1:4" ht="58" x14ac:dyDescent="0.35">
      <c r="A48" s="7" t="s">
        <v>70</v>
      </c>
      <c r="B48" s="7" t="s">
        <v>71</v>
      </c>
      <c r="C48" s="2" t="str">
        <f>HYPERLINK("https://www.taucom.ru/catalog/zlp630-shenxi-004-010211.html","004-010211")</f>
        <v>004-010211</v>
      </c>
      <c r="D48" s="3">
        <v>212000</v>
      </c>
    </row>
    <row r="49" spans="1:4" ht="58" x14ac:dyDescent="0.35">
      <c r="A49" s="7" t="s">
        <v>70</v>
      </c>
      <c r="B49" s="7" t="s">
        <v>72</v>
      </c>
      <c r="C49" s="2" t="str">
        <f>HYPERLINK("https://www.taucom.ru/catalog/zlp630-shenxi-004-010212.html","004-010212")</f>
        <v>004-010212</v>
      </c>
      <c r="D49" s="3">
        <v>222800</v>
      </c>
    </row>
    <row r="50" spans="1:4" ht="58" x14ac:dyDescent="0.35">
      <c r="A50" s="7" t="s">
        <v>73</v>
      </c>
      <c r="B50" s="7" t="s">
        <v>74</v>
      </c>
      <c r="C50" s="2" t="str">
        <f>HYPERLINK("https://www.taucom.ru/catalog/zlp630-shenxi-004-010221.html","004-010221")</f>
        <v>004-010221</v>
      </c>
      <c r="D50" s="3">
        <v>226000</v>
      </c>
    </row>
    <row r="51" spans="1:4" ht="58" x14ac:dyDescent="0.35">
      <c r="A51" s="7" t="s">
        <v>73</v>
      </c>
      <c r="B51" s="7" t="s">
        <v>75</v>
      </c>
      <c r="C51" s="2" t="str">
        <f>HYPERLINK("https://www.taucom.ru/catalog/zlp630-shenxi-004-010222.html","004-010222")</f>
        <v>004-010222</v>
      </c>
      <c r="D51" s="3">
        <v>236800</v>
      </c>
    </row>
    <row r="52" spans="1:4" ht="58" x14ac:dyDescent="0.35">
      <c r="A52" s="7" t="s">
        <v>56</v>
      </c>
      <c r="B52" s="7" t="s">
        <v>76</v>
      </c>
      <c r="C52" s="2" t="str">
        <f>HYPERLINK("https://www.taucom.ru/catalog/zlp630-haoke-001-100061.html","001-100061")</f>
        <v>001-100061</v>
      </c>
      <c r="D52" s="3">
        <v>295000</v>
      </c>
    </row>
    <row r="53" spans="1:4" ht="58" x14ac:dyDescent="0.35">
      <c r="A53" s="7" t="s">
        <v>77</v>
      </c>
      <c r="B53" s="7" t="s">
        <v>78</v>
      </c>
      <c r="C53" s="2" t="str">
        <f>HYPERLINK("https://www.taucom.ru/catalog/zlp630-ketong-002-010201.html","002-010201")</f>
        <v>002-010201</v>
      </c>
      <c r="D53" s="3">
        <v>186480</v>
      </c>
    </row>
  </sheetData>
  <mergeCells count="2">
    <mergeCell ref="B2:D2"/>
    <mergeCell ref="B3:D3"/>
  </mergeCells>
  <hyperlinks>
    <hyperlink ref="A3" r:id="rId1" xr:uid="{0D106DC5-A220-4B32-A153-2730C49509C7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ZLP 630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2024-12-24T15:31:41Z</cp:lastPrinted>
  <dcterms:created xsi:type="dcterms:W3CDTF">2024-12-23T17:12:16Z</dcterms:created>
  <dcterms:modified xsi:type="dcterms:W3CDTF">2024-12-24T15:36:27Z</dcterms:modified>
</cp:coreProperties>
</file>